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s\VTC Courses\CIS-5710-Spacecraft Software\"/>
    </mc:Choice>
  </mc:AlternateContent>
  <bookViews>
    <workbookView xWindow="0" yWindow="0" windowWidth="23325" windowHeight="86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F13" i="1" s="1"/>
  <c r="D13" i="1"/>
  <c r="F11" i="1"/>
  <c r="C11" i="1"/>
  <c r="C9" i="1"/>
  <c r="C7" i="1"/>
  <c r="C5" i="1"/>
  <c r="F5" i="1" s="1"/>
  <c r="F9" i="1"/>
  <c r="F7" i="1"/>
  <c r="G7" i="1" s="1"/>
  <c r="J10" i="1"/>
  <c r="I10" i="1"/>
  <c r="K6" i="1"/>
  <c r="J6" i="1"/>
  <c r="I6" i="1"/>
  <c r="G9" i="1" l="1"/>
</calcChain>
</file>

<file path=xl/sharedStrings.xml><?xml version="1.0" encoding="utf-8"?>
<sst xmlns="http://schemas.openxmlformats.org/spreadsheetml/2006/main" count="25" uniqueCount="19">
  <si>
    <t>Rocket Equation</t>
  </si>
  <si>
    <t xml:space="preserve">g = </t>
  </si>
  <si>
    <t>Exhaust Velocity</t>
  </si>
  <si>
    <t>Rocket Mass</t>
  </si>
  <si>
    <t>Propellant Mass</t>
  </si>
  <si>
    <t>M0</t>
  </si>
  <si>
    <t>Duration</t>
  </si>
  <si>
    <t>Delta V</t>
  </si>
  <si>
    <t>Saturn V</t>
  </si>
  <si>
    <t>SIC</t>
  </si>
  <si>
    <t>SII</t>
  </si>
  <si>
    <t>SIV-B</t>
  </si>
  <si>
    <t>Empty</t>
  </si>
  <si>
    <t>Propellant</t>
  </si>
  <si>
    <t>Total</t>
  </si>
  <si>
    <t>IceCube</t>
  </si>
  <si>
    <t>Velocity</t>
  </si>
  <si>
    <t>Service Module</t>
  </si>
  <si>
    <t>Saturn V Single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</si>
</sst>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C14" sqref="C14"/>
    </sheetView>
  </sheetViews>
  <sheetFormatPr defaultRowHeight="15" x14ac:dyDescent="0.25"/>
  <cols>
    <col min="3" max="3" width="11.85546875" customWidth="1"/>
    <col min="4" max="4" width="15" customWidth="1"/>
    <col min="5" max="5" width="14.85546875" customWidth="1"/>
  </cols>
  <sheetData>
    <row r="1" spans="1:12" x14ac:dyDescent="0.25">
      <c r="A1" t="s">
        <v>0</v>
      </c>
      <c r="G1" t="s">
        <v>1</v>
      </c>
      <c r="H1">
        <v>9.8000000000000007</v>
      </c>
    </row>
    <row r="3" spans="1:12" x14ac:dyDescent="0.25">
      <c r="A3" t="s">
        <v>2</v>
      </c>
      <c r="C3" t="s">
        <v>3</v>
      </c>
      <c r="D3" t="s">
        <v>4</v>
      </c>
      <c r="E3" t="s">
        <v>5</v>
      </c>
      <c r="F3" t="s">
        <v>7</v>
      </c>
      <c r="G3" t="s">
        <v>16</v>
      </c>
      <c r="I3" t="s">
        <v>8</v>
      </c>
    </row>
    <row r="4" spans="1:12" x14ac:dyDescent="0.25">
      <c r="I4" t="s">
        <v>9</v>
      </c>
      <c r="J4" t="s">
        <v>10</v>
      </c>
      <c r="K4" t="s">
        <v>11</v>
      </c>
      <c r="L4" t="s">
        <v>17</v>
      </c>
    </row>
    <row r="5" spans="1:12" x14ac:dyDescent="0.25">
      <c r="A5">
        <v>2500</v>
      </c>
      <c r="B5" t="s">
        <v>9</v>
      </c>
      <c r="C5" s="1">
        <f>(E5-D5)+L7</f>
        <v>778000</v>
      </c>
      <c r="D5" s="1">
        <v>2160000</v>
      </c>
      <c r="E5" s="1">
        <v>2909200</v>
      </c>
      <c r="F5" s="1">
        <f>(A5*LN(E5/C5))</f>
        <v>3297.267210254985</v>
      </c>
      <c r="G5" s="1">
        <v>3391.5685942761302</v>
      </c>
      <c r="H5" t="s">
        <v>12</v>
      </c>
      <c r="I5" s="1">
        <v>130000</v>
      </c>
      <c r="J5" s="1">
        <v>40100</v>
      </c>
      <c r="K5" s="1">
        <v>13500</v>
      </c>
    </row>
    <row r="6" spans="1:12" x14ac:dyDescent="0.25">
      <c r="C6" s="1"/>
      <c r="D6" s="1"/>
      <c r="E6" s="1"/>
      <c r="F6" s="1"/>
      <c r="H6" t="s">
        <v>13</v>
      </c>
      <c r="I6" s="1">
        <f>(I7-I5)</f>
        <v>2160000</v>
      </c>
      <c r="J6" s="1">
        <f t="shared" ref="J6:K6" si="0">(J7-J5)</f>
        <v>456100</v>
      </c>
      <c r="K6" s="1">
        <f t="shared" si="0"/>
        <v>109500</v>
      </c>
    </row>
    <row r="7" spans="1:12" x14ac:dyDescent="0.25">
      <c r="A7">
        <v>3800</v>
      </c>
      <c r="B7" t="s">
        <v>10</v>
      </c>
      <c r="C7" s="1">
        <f>(E7-D7)+L7</f>
        <v>191900</v>
      </c>
      <c r="D7" s="1">
        <v>456100</v>
      </c>
      <c r="E7" s="1">
        <v>619200</v>
      </c>
      <c r="F7" s="1">
        <f>(A7*LN(E7/C7))</f>
        <v>4451.52489319508</v>
      </c>
      <c r="G7" s="1">
        <f>(G5+F7)</f>
        <v>7843.0934874712102</v>
      </c>
      <c r="H7" t="s">
        <v>14</v>
      </c>
      <c r="I7" s="1">
        <v>2290000</v>
      </c>
      <c r="J7" s="1">
        <v>496200</v>
      </c>
      <c r="K7" s="1">
        <v>123000</v>
      </c>
      <c r="L7" s="1">
        <v>28800</v>
      </c>
    </row>
    <row r="8" spans="1:12" x14ac:dyDescent="0.25">
      <c r="C8" s="1"/>
      <c r="D8" s="1"/>
      <c r="E8" s="1"/>
      <c r="F8" s="1"/>
      <c r="H8" t="s">
        <v>6</v>
      </c>
      <c r="I8" s="1">
        <v>168</v>
      </c>
      <c r="J8" s="1">
        <v>384</v>
      </c>
      <c r="K8" s="1">
        <v>494</v>
      </c>
    </row>
    <row r="9" spans="1:12" x14ac:dyDescent="0.25">
      <c r="A9">
        <v>3800</v>
      </c>
      <c r="B9" t="s">
        <v>11</v>
      </c>
      <c r="C9" s="1">
        <f>(E9-D9)+L7</f>
        <v>42300</v>
      </c>
      <c r="D9" s="1">
        <v>109500</v>
      </c>
      <c r="E9" s="1">
        <v>123000</v>
      </c>
      <c r="F9" s="1">
        <f>(A9*LN(E9/C9))</f>
        <v>4056.1096234167039</v>
      </c>
      <c r="G9" s="1">
        <f>(G7+F9)</f>
        <v>11899.203110887915</v>
      </c>
      <c r="I9" t="s">
        <v>5</v>
      </c>
      <c r="J9" t="s">
        <v>5</v>
      </c>
      <c r="K9" t="s">
        <v>5</v>
      </c>
    </row>
    <row r="10" spans="1:12" x14ac:dyDescent="0.25">
      <c r="I10" s="1">
        <f>(I7+J7+K7)</f>
        <v>2909200</v>
      </c>
      <c r="J10" s="1">
        <f>(J7+K7)</f>
        <v>619200</v>
      </c>
      <c r="K10" s="1">
        <v>123000</v>
      </c>
    </row>
    <row r="11" spans="1:12" x14ac:dyDescent="0.25">
      <c r="A11">
        <v>25000</v>
      </c>
      <c r="B11" t="s">
        <v>15</v>
      </c>
      <c r="C11">
        <f>(E11-D11)</f>
        <v>12.5</v>
      </c>
      <c r="D11">
        <v>1.5</v>
      </c>
      <c r="E11">
        <v>14</v>
      </c>
      <c r="F11" s="1">
        <f>(A11*LN(E11/C11))</f>
        <v>2833.2171326750818</v>
      </c>
    </row>
    <row r="13" spans="1:12" x14ac:dyDescent="0.25">
      <c r="A13">
        <v>2770</v>
      </c>
      <c r="B13" t="s">
        <v>18</v>
      </c>
      <c r="C13" s="1">
        <f>(E13-D13)</f>
        <v>183600</v>
      </c>
      <c r="D13" s="1">
        <f>(D5+D7+D9)</f>
        <v>2725600</v>
      </c>
      <c r="E13">
        <v>2909200</v>
      </c>
      <c r="F13" s="1">
        <f>(A13*LN(E13/C13))</f>
        <v>7653.1607863603676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</dc:creator>
  <cp:lastModifiedBy>Carl</cp:lastModifiedBy>
  <dcterms:created xsi:type="dcterms:W3CDTF">2017-03-02T14:08:19Z</dcterms:created>
  <dcterms:modified xsi:type="dcterms:W3CDTF">2017-03-02T15:00:41Z</dcterms:modified>
</cp:coreProperties>
</file>